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490" windowHeight="7755"/>
  </bookViews>
  <sheets>
    <sheet name="Quý III" sheetId="20" r:id="rId1"/>
  </sheets>
  <definedNames>
    <definedName name="_xlnm.Print_Titles" localSheetId="0">'Quý III'!#REF!</definedName>
  </definedNames>
  <calcPr calcId="124519"/>
</workbook>
</file>

<file path=xl/calcChain.xml><?xml version="1.0" encoding="utf-8"?>
<calcChain xmlns="http://schemas.openxmlformats.org/spreadsheetml/2006/main">
  <c r="D32" i="20"/>
  <c r="D23"/>
  <c r="E42" l="1"/>
  <c r="F24"/>
  <c r="C21"/>
  <c r="F25"/>
  <c r="G43"/>
  <c r="G32"/>
  <c r="F29"/>
  <c r="F30"/>
  <c r="F31"/>
  <c r="F33"/>
  <c r="F34"/>
  <c r="F35"/>
  <c r="F37"/>
  <c r="F38"/>
  <c r="F39"/>
  <c r="F41"/>
  <c r="F44"/>
  <c r="F27"/>
  <c r="G23" l="1"/>
  <c r="G22" s="1"/>
  <c r="G21" s="1"/>
  <c r="C23"/>
  <c r="C32" l="1"/>
  <c r="C43"/>
  <c r="E24" l="1"/>
  <c r="E27"/>
  <c r="E28"/>
  <c r="E29"/>
  <c r="E30"/>
  <c r="E33"/>
  <c r="E34"/>
  <c r="E35"/>
  <c r="E37"/>
  <c r="E38"/>
  <c r="E39"/>
  <c r="E40"/>
  <c r="E41"/>
  <c r="E44"/>
  <c r="C22" l="1"/>
  <c r="F32"/>
  <c r="F23"/>
  <c r="D43"/>
  <c r="F43" l="1"/>
  <c r="D22"/>
  <c r="D21" s="1"/>
  <c r="E23"/>
  <c r="E32"/>
  <c r="E43"/>
  <c r="F22" l="1"/>
  <c r="F21"/>
  <c r="E22"/>
  <c r="E21" l="1"/>
</calcChain>
</file>

<file path=xl/sharedStrings.xml><?xml version="1.0" encoding="utf-8"?>
<sst xmlns="http://schemas.openxmlformats.org/spreadsheetml/2006/main" count="75" uniqueCount="73">
  <si>
    <t>A</t>
  </si>
  <si>
    <t>I</t>
  </si>
  <si>
    <t>II</t>
  </si>
  <si>
    <t>III</t>
  </si>
  <si>
    <t>B</t>
  </si>
  <si>
    <t>Nội dung</t>
  </si>
  <si>
    <t xml:space="preserve">Số 
TT </t>
  </si>
  <si>
    <t>Tổng số thu, chi, nộp ngân sách phí, lệ phí</t>
  </si>
  <si>
    <t xml:space="preserve"> Số thu phí, lệ phí</t>
  </si>
  <si>
    <t>1.1</t>
  </si>
  <si>
    <t>1.2</t>
  </si>
  <si>
    <t>Chi từ nguồn thu phí được để lại</t>
  </si>
  <si>
    <t xml:space="preserve"> Kinh phí thực hiện chế độ tự chủ </t>
  </si>
  <si>
    <t xml:space="preserve">Kinh phí không thực hiện chế độ tự chủ </t>
  </si>
  <si>
    <t>Dự toán chi ngân sách nhà nước</t>
  </si>
  <si>
    <t>Nguồn ngân sách trong nước</t>
  </si>
  <si>
    <t xml:space="preserve"> Số phí, lệ phí nộp ngân sách nhà nước</t>
  </si>
  <si>
    <t>CỘNG HÒA XÃ HỘI CHỦ NGHĨA VIỆT NAM</t>
  </si>
  <si>
    <t>Độc lập - Tự do - Hạnh phúc</t>
  </si>
  <si>
    <t xml:space="preserve">         Căn cứ Nghị định số 163/2016/NĐ-CP ngày 21 tháng 12 năm 2016 của Chính phủ quy định chi tiết thi hành một số điều của Luật Ngân sách nhà nước;</t>
  </si>
  <si>
    <t xml:space="preserve">         Căn cứ Thông tư số 90/2018/TT-BTC ngày  28 tháng 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</si>
  <si>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Học phí</t>
  </si>
  <si>
    <t>Mục 6000: Tiền lương</t>
  </si>
  <si>
    <t>Mục 6100: Phụ cấp lương</t>
  </si>
  <si>
    <t>Mục 6200: Tiền thưởng</t>
  </si>
  <si>
    <t>Mục 6250: Phúc lợi tập thể</t>
  </si>
  <si>
    <t>Mục 6300: Các khoản đóng góp</t>
  </si>
  <si>
    <t>Mục 6400: Các khoản thanh toán khác cho cá nhân</t>
  </si>
  <si>
    <t>Chi nghiệp vụ chuyên môn</t>
  </si>
  <si>
    <t>Mục 6950: Mua sắm tài sản phục vụ công tác chuyên môn</t>
  </si>
  <si>
    <t>Mục 7050: Mua sắm tài sản vô hình</t>
  </si>
  <si>
    <t>Các khoản chi khác</t>
  </si>
  <si>
    <t>Mục 7750: Chi khác</t>
  </si>
  <si>
    <t>HIỆU TRƯỞNG</t>
  </si>
  <si>
    <t>ĐV tính:  đồng</t>
  </si>
  <si>
    <t>Biểu 03</t>
  </si>
  <si>
    <t>Chi thanh toán cho cá nhân</t>
  </si>
  <si>
    <t>Mục 6050: Tiền công trả cho vị trí lao động thường xuyên theo hợp đồng</t>
  </si>
  <si>
    <t xml:space="preserve"> Mục 6500: Thanh toán dịch vụ công cộng</t>
  </si>
  <si>
    <t xml:space="preserve"> Mục 6550: Vật tư văn phòng</t>
  </si>
  <si>
    <t xml:space="preserve"> Mục 6600: Thông tin tuyên truyền liên lạc</t>
  </si>
  <si>
    <t xml:space="preserve"> Mục 6650: Hội nghị</t>
  </si>
  <si>
    <t xml:space="preserve"> Mục 6700: Công tác phí</t>
  </si>
  <si>
    <t xml:space="preserve"> Mục 6750: Chi phí thuê mướn</t>
  </si>
  <si>
    <r>
      <t xml:space="preserve"> Mục 6900:</t>
    </r>
    <r>
      <rPr>
        <b/>
        <sz val="12"/>
        <rFont val="Times New Roman"/>
        <family val="1"/>
      </rPr>
      <t xml:space="preserve"> </t>
    </r>
    <r>
      <rPr>
        <sz val="12"/>
        <rFont val="Times New Roman"/>
        <family val="1"/>
      </rPr>
      <t>Sửa chữa, duy tu tài sản phục vụ công tác chuyên môn và các công trình cơ sở hạ tầng.</t>
    </r>
  </si>
  <si>
    <r>
      <t xml:space="preserve"> </t>
    </r>
    <r>
      <rPr>
        <sz val="12"/>
        <rFont val="Times New Roman"/>
        <family val="1"/>
      </rPr>
      <t>Mục 7000: Chí phí nghiệp vụ chuyên môn của từng ngành</t>
    </r>
  </si>
  <si>
    <t xml:space="preserve"> Chương: 622 Loại 070 Khoản 073</t>
  </si>
  <si>
    <t>Căn cứ quyết định số: 182/QĐ-PGD&amp;ĐT ngày 28 tháng 12 năm 2020 của phòng Giáo dục &amp; Đào tạo thị xã Đông Triều "Về việc dự toán thu chi ngân sách năm 2021";</t>
  </si>
  <si>
    <t xml:space="preserve">Mục 6003: Lương hợp đồng theo chế độ </t>
  </si>
  <si>
    <t xml:space="preserve">  Đơn vị: TRƯỜNG THCS AN SINH</t>
  </si>
  <si>
    <t xml:space="preserve">     Nguyễn Thị Oanh</t>
  </si>
  <si>
    <t>Dự toán đầu năm 2021</t>
  </si>
  <si>
    <t>CÔNG KHAI THỰC HIỆN DỰ TOÁN THU- CHI NGÂN SÁCH QUÝ III NĂM 2021</t>
  </si>
  <si>
    <t xml:space="preserve">         Trường THCS An Sinh công khai tình hình thực hiện dự toán thu-chi ngân sách quý III năm 2021 như sau:</t>
  </si>
  <si>
    <t>Thực hiện quý III năm 2021</t>
  </si>
  <si>
    <t>Thực hiện quý III/Dự toán năm (tỷ lệ %)</t>
  </si>
  <si>
    <t>Thực hiện quý III nay so với cùng kỳ năm trước (tỷ lệ %)</t>
  </si>
  <si>
    <t>377.360.100</t>
  </si>
  <si>
    <t>6.258.000</t>
  </si>
  <si>
    <t>18.350.500</t>
  </si>
  <si>
    <t>201.655.300</t>
  </si>
  <si>
    <t>3.375.000</t>
  </si>
  <si>
    <t>102.590.700</t>
  </si>
  <si>
    <t>2.488.300</t>
  </si>
  <si>
    <t>22.478.445</t>
  </si>
  <si>
    <t>50.340.000</t>
  </si>
  <si>
    <t>18.340.000</t>
  </si>
  <si>
    <t>54.425.000</t>
  </si>
  <si>
    <t>13.250.000</t>
  </si>
  <si>
    <t>33.100.000</t>
  </si>
  <si>
    <t>15.483.250</t>
  </si>
  <si>
    <t>An Sinh, ngày 06 tháng 10 năm 2021</t>
  </si>
  <si>
    <t xml:space="preserve"> (Kèm theo Quyết định số: 263/QĐ- THCS ngày 06/10/2021 của trường THCS An Sinh)</t>
  </si>
</sst>
</file>

<file path=xl/styles.xml><?xml version="1.0" encoding="utf-8"?>
<styleSheet xmlns="http://schemas.openxmlformats.org/spreadsheetml/2006/main">
  <numFmts count="4">
    <numFmt numFmtId="164" formatCode="_(* #,##0.00_);_(* \(#,##0.00\);_(* &quot;-&quot;??_);_(@_)"/>
    <numFmt numFmtId="165" formatCode="_(* #,##0_);_(* \(#,##0\);_(* &quot;-&quot;??_);_(@_)"/>
    <numFmt numFmtId="166" formatCode="0.0"/>
    <numFmt numFmtId="167" formatCode="0.000"/>
  </numFmts>
  <fonts count="35">
    <font>
      <sz val="11"/>
      <color theme="1"/>
      <name val="Calibri"/>
      <family val="2"/>
      <charset val="163"/>
      <scheme val="minor"/>
    </font>
    <font>
      <sz val="14"/>
      <color theme="1"/>
      <name val="Cambria"/>
      <family val="1"/>
      <charset val="163"/>
      <scheme val="major"/>
    </font>
    <font>
      <b/>
      <sz val="12"/>
      <color theme="1"/>
      <name val="Times New Roman"/>
      <family val="1"/>
      <charset val="163"/>
    </font>
    <font>
      <sz val="12"/>
      <color theme="1"/>
      <name val="Times New Roman"/>
      <family val="1"/>
      <charset val="163"/>
    </font>
    <font>
      <i/>
      <sz val="12"/>
      <color theme="1"/>
      <name val="Times New Roman"/>
      <family val="1"/>
      <charset val="163"/>
    </font>
    <font>
      <b/>
      <i/>
      <sz val="12"/>
      <color theme="1"/>
      <name val="Times New Roman"/>
      <family val="1"/>
      <charset val="163"/>
    </font>
    <font>
      <sz val="10"/>
      <name val="Arial"/>
      <family val="2"/>
    </font>
    <font>
      <i/>
      <sz val="13"/>
      <color theme="1"/>
      <name val="Cambria"/>
      <family val="1"/>
      <charset val="163"/>
      <scheme val="major"/>
    </font>
    <font>
      <b/>
      <sz val="13"/>
      <color theme="1"/>
      <name val="Cambria"/>
      <family val="1"/>
      <charset val="163"/>
      <scheme val="major"/>
    </font>
    <font>
      <i/>
      <sz val="14"/>
      <color theme="1"/>
      <name val="Times New Roman"/>
      <family val="1"/>
      <charset val="163"/>
    </font>
    <font>
      <b/>
      <sz val="14"/>
      <color theme="1"/>
      <name val="Times New Roman"/>
      <family val="1"/>
      <charset val="163"/>
    </font>
    <font>
      <b/>
      <sz val="13"/>
      <color theme="1"/>
      <name val="Times New Roman"/>
      <family val="1"/>
      <charset val="163"/>
    </font>
    <font>
      <sz val="13"/>
      <color theme="1"/>
      <name val="Times New Roman"/>
      <family val="1"/>
      <charset val="163"/>
    </font>
    <font>
      <b/>
      <sz val="11"/>
      <color theme="1"/>
      <name val="Times New Roman"/>
      <family val="1"/>
      <charset val="163"/>
    </font>
    <font>
      <i/>
      <sz val="13"/>
      <color theme="1"/>
      <name val="Times New Roman"/>
      <family val="1"/>
    </font>
    <font>
      <sz val="8"/>
      <color indexed="8"/>
      <name val="Arial"/>
      <family val="2"/>
    </font>
    <font>
      <sz val="11"/>
      <color theme="1"/>
      <name val="Calibri"/>
      <family val="2"/>
      <charset val="163"/>
      <scheme val="minor"/>
    </font>
    <font>
      <i/>
      <sz val="12"/>
      <color theme="1"/>
      <name val="Times New Roman"/>
      <family val="1"/>
    </font>
    <font>
      <b/>
      <sz val="12"/>
      <color theme="1"/>
      <name val="Times New Roman"/>
      <family val="1"/>
    </font>
    <font>
      <sz val="12"/>
      <color theme="1"/>
      <name val="Times New Roman"/>
      <family val="1"/>
    </font>
    <font>
      <sz val="14"/>
      <color theme="1"/>
      <name val="Times New Roman"/>
      <family val="1"/>
    </font>
    <font>
      <b/>
      <u/>
      <sz val="10"/>
      <name val="Times New Roman"/>
      <family val="1"/>
    </font>
    <font>
      <b/>
      <sz val="10"/>
      <name val="Times New Roman"/>
      <family val="1"/>
    </font>
    <font>
      <sz val="12"/>
      <name val="Times New Roman"/>
      <family val="1"/>
    </font>
    <font>
      <sz val="10"/>
      <name val="Times New Roman"/>
      <family val="1"/>
    </font>
    <font>
      <b/>
      <u/>
      <sz val="12"/>
      <name val="Times New Roman"/>
      <family val="1"/>
    </font>
    <font>
      <b/>
      <sz val="12"/>
      <name val="Times New Roman"/>
      <family val="1"/>
    </font>
    <font>
      <b/>
      <i/>
      <sz val="12"/>
      <color theme="1"/>
      <name val=".VnTime"/>
      <family val="2"/>
    </font>
    <font>
      <b/>
      <sz val="14"/>
      <color theme="1"/>
      <name val="Cambria"/>
      <family val="1"/>
      <charset val="163"/>
      <scheme val="major"/>
    </font>
    <font>
      <b/>
      <i/>
      <sz val="12"/>
      <color theme="1"/>
      <name val="Times New Roman"/>
      <family val="1"/>
    </font>
    <font>
      <b/>
      <sz val="14"/>
      <color theme="1"/>
      <name val="Times New Roman"/>
      <family val="1"/>
    </font>
    <font>
      <b/>
      <sz val="13"/>
      <color theme="1"/>
      <name val="Times New Roman"/>
      <family val="1"/>
    </font>
    <font>
      <i/>
      <sz val="10"/>
      <color theme="1"/>
      <name val="Times New Roman"/>
      <family val="1"/>
      <charset val="163"/>
    </font>
    <font>
      <sz val="10"/>
      <color theme="1"/>
      <name val="Cambria"/>
      <family val="1"/>
      <charset val="163"/>
      <scheme val="major"/>
    </font>
    <font>
      <sz val="11"/>
      <color theme="1"/>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6">
    <xf numFmtId="0" fontId="0" fillId="0" borderId="0"/>
    <xf numFmtId="0" fontId="6" fillId="0" borderId="0"/>
    <xf numFmtId="0" fontId="15" fillId="0" borderId="0" applyNumberFormat="0" applyFill="0" applyBorder="0" applyAlignment="0" applyProtection="0">
      <alignment vertical="top"/>
    </xf>
    <xf numFmtId="0" fontId="15" fillId="0" borderId="0" applyNumberFormat="0" applyFill="0" applyBorder="0" applyAlignment="0" applyProtection="0">
      <alignment vertical="top"/>
    </xf>
    <xf numFmtId="164" fontId="6" fillId="0" borderId="0" applyFont="0" applyFill="0" applyBorder="0" applyAlignment="0" applyProtection="0"/>
    <xf numFmtId="164" fontId="16" fillId="0" borderId="0" applyFont="0" applyFill="0" applyBorder="0" applyAlignment="0" applyProtection="0"/>
  </cellStyleXfs>
  <cellXfs count="85">
    <xf numFmtId="0" fontId="0" fillId="0" borderId="0" xfId="0"/>
    <xf numFmtId="0" fontId="1" fillId="0" borderId="0" xfId="0" applyFont="1"/>
    <xf numFmtId="0" fontId="3" fillId="0" borderId="0" xfId="0" applyFont="1"/>
    <xf numFmtId="0" fontId="3" fillId="0" borderId="0" xfId="0" applyFont="1" applyAlignment="1"/>
    <xf numFmtId="0" fontId="2" fillId="0" borderId="1" xfId="0" applyFont="1" applyBorder="1" applyAlignment="1">
      <alignment horizontal="center" vertical="center"/>
    </xf>
    <xf numFmtId="0" fontId="3" fillId="0" borderId="3" xfId="0" applyFont="1" applyBorder="1" applyAlignment="1">
      <alignment horizontal="center" vertical="center"/>
    </xf>
    <xf numFmtId="0" fontId="2" fillId="0" borderId="1" xfId="0" applyFont="1" applyBorder="1" applyAlignment="1">
      <alignment horizontal="center" vertical="center" wrapText="1"/>
    </xf>
    <xf numFmtId="0" fontId="1" fillId="0" borderId="0" xfId="0" applyFont="1" applyAlignment="1">
      <alignment horizontal="center"/>
    </xf>
    <xf numFmtId="0" fontId="3" fillId="0" borderId="5" xfId="0" applyFont="1" applyBorder="1"/>
    <xf numFmtId="0" fontId="3" fillId="0" borderId="0" xfId="0" applyFont="1" applyAlignment="1">
      <alignment horizontal="center"/>
    </xf>
    <xf numFmtId="0" fontId="2" fillId="0" borderId="0" xfId="0" applyFont="1"/>
    <xf numFmtId="0" fontId="27" fillId="0" borderId="0" xfId="0" applyFont="1" applyAlignment="1"/>
    <xf numFmtId="0" fontId="28" fillId="0" borderId="0" xfId="0" applyFont="1"/>
    <xf numFmtId="0" fontId="2" fillId="0" borderId="2" xfId="0" applyFont="1" applyBorder="1" applyAlignment="1">
      <alignment horizontal="center"/>
    </xf>
    <xf numFmtId="0" fontId="2" fillId="0" borderId="2" xfId="0" applyFont="1" applyBorder="1" applyAlignment="1">
      <alignment wrapText="1"/>
    </xf>
    <xf numFmtId="0" fontId="5" fillId="0" borderId="2" xfId="0" applyFont="1" applyBorder="1" applyAlignment="1">
      <alignment horizontal="center"/>
    </xf>
    <xf numFmtId="0" fontId="4" fillId="0" borderId="2" xfId="0" applyFont="1" applyBorder="1" applyAlignment="1">
      <alignment horizontal="center"/>
    </xf>
    <xf numFmtId="1" fontId="4" fillId="0" borderId="2" xfId="0" applyNumberFormat="1" applyFont="1" applyBorder="1" applyAlignment="1">
      <alignment horizontal="center"/>
    </xf>
    <xf numFmtId="0" fontId="4" fillId="0" borderId="2" xfId="0" applyFont="1" applyBorder="1" applyAlignment="1">
      <alignment horizontal="right"/>
    </xf>
    <xf numFmtId="0" fontId="22" fillId="0" borderId="3" xfId="0" applyFont="1" applyBorder="1" applyAlignment="1">
      <alignment horizontal="center"/>
    </xf>
    <xf numFmtId="0" fontId="3" fillId="0" borderId="3" xfId="0" applyFont="1" applyBorder="1" applyAlignment="1">
      <alignment wrapText="1"/>
    </xf>
    <xf numFmtId="165" fontId="23" fillId="0" borderId="3" xfId="5" applyNumberFormat="1" applyFont="1" applyBorder="1"/>
    <xf numFmtId="1" fontId="4" fillId="0" borderId="3" xfId="0" applyNumberFormat="1" applyFont="1" applyBorder="1" applyAlignment="1">
      <alignment horizontal="center"/>
    </xf>
    <xf numFmtId="0" fontId="2" fillId="0" borderId="5" xfId="0" applyFont="1" applyBorder="1" applyAlignment="1">
      <alignment horizontal="center"/>
    </xf>
    <xf numFmtId="0" fontId="2" fillId="0" borderId="5" xfId="0" applyFont="1" applyBorder="1" applyAlignment="1">
      <alignment wrapText="1"/>
    </xf>
    <xf numFmtId="0" fontId="2" fillId="0" borderId="5" xfId="0" applyFont="1" applyBorder="1" applyAlignment="1">
      <alignment vertical="top" wrapText="1"/>
    </xf>
    <xf numFmtId="1" fontId="4" fillId="0" borderId="5" xfId="0" applyNumberFormat="1" applyFont="1" applyBorder="1" applyAlignment="1">
      <alignment horizontal="center"/>
    </xf>
    <xf numFmtId="0" fontId="3" fillId="0" borderId="5" xfId="0" applyFont="1" applyBorder="1" applyAlignment="1">
      <alignment horizontal="center"/>
    </xf>
    <xf numFmtId="0" fontId="3" fillId="0" borderId="5" xfId="0" applyFont="1" applyBorder="1" applyAlignment="1">
      <alignment wrapText="1"/>
    </xf>
    <xf numFmtId="0" fontId="3" fillId="0" borderId="5" xfId="0" applyFont="1" applyBorder="1" applyAlignment="1">
      <alignment horizontal="justify" vertical="top" wrapText="1"/>
    </xf>
    <xf numFmtId="0" fontId="3" fillId="0" borderId="5" xfId="0" applyFont="1" applyBorder="1" applyAlignment="1">
      <alignment horizontal="center" vertical="top" wrapText="1"/>
    </xf>
    <xf numFmtId="165" fontId="18" fillId="0" borderId="5" xfId="5" applyNumberFormat="1" applyFont="1" applyBorder="1"/>
    <xf numFmtId="165" fontId="3" fillId="0" borderId="5" xfId="5" applyNumberFormat="1" applyFont="1" applyBorder="1"/>
    <xf numFmtId="0" fontId="21" fillId="0" borderId="5" xfId="0" applyFont="1" applyBorder="1" applyAlignment="1">
      <alignment horizontal="center"/>
    </xf>
    <xf numFmtId="0" fontId="25" fillId="0" borderId="5" xfId="0" applyFont="1" applyBorder="1"/>
    <xf numFmtId="165" fontId="25" fillId="0" borderId="5" xfId="5" applyNumberFormat="1" applyFont="1" applyBorder="1"/>
    <xf numFmtId="0" fontId="22" fillId="0" borderId="5" xfId="0" applyFont="1" applyBorder="1" applyAlignment="1">
      <alignment horizontal="center"/>
    </xf>
    <xf numFmtId="0" fontId="23" fillId="0" borderId="5" xfId="0" applyFont="1" applyBorder="1"/>
    <xf numFmtId="165" fontId="23" fillId="0" borderId="5" xfId="5" applyNumberFormat="1" applyFont="1" applyBorder="1"/>
    <xf numFmtId="0" fontId="23" fillId="0" borderId="5" xfId="0" applyFont="1" applyBorder="1" applyAlignment="1">
      <alignment horizontal="left" vertical="center" wrapText="1"/>
    </xf>
    <xf numFmtId="165" fontId="23" fillId="0" borderId="5" xfId="5" applyNumberFormat="1" applyFont="1" applyBorder="1" applyAlignment="1">
      <alignment vertical="center"/>
    </xf>
    <xf numFmtId="0" fontId="23" fillId="0" borderId="5" xfId="0" applyFont="1" applyBorder="1" applyAlignment="1">
      <alignment horizontal="left"/>
    </xf>
    <xf numFmtId="0" fontId="26" fillId="0" borderId="5" xfId="0" applyFont="1" applyBorder="1" applyAlignment="1">
      <alignment horizontal="left" vertical="center" wrapText="1"/>
    </xf>
    <xf numFmtId="0" fontId="24" fillId="0" borderId="5" xfId="0" applyFont="1" applyBorder="1"/>
    <xf numFmtId="165" fontId="26" fillId="0" borderId="5" xfId="5" applyNumberFormat="1" applyFont="1" applyBorder="1"/>
    <xf numFmtId="165" fontId="27" fillId="0" borderId="5" xfId="5" applyNumberFormat="1" applyFont="1" applyBorder="1" applyAlignment="1"/>
    <xf numFmtId="1" fontId="29" fillId="0" borderId="5" xfId="0" applyNumberFormat="1" applyFont="1" applyBorder="1" applyAlignment="1">
      <alignment horizontal="center"/>
    </xf>
    <xf numFmtId="166" fontId="19" fillId="0" borderId="5" xfId="0" applyNumberFormat="1" applyFont="1" applyBorder="1" applyAlignment="1">
      <alignment horizontal="center"/>
    </xf>
    <xf numFmtId="0" fontId="7" fillId="0" borderId="0" xfId="0" applyFont="1" applyBorder="1" applyAlignment="1">
      <alignment horizontal="center"/>
    </xf>
    <xf numFmtId="166" fontId="19" fillId="0" borderId="6" xfId="0" applyNumberFormat="1" applyFont="1" applyBorder="1" applyAlignment="1">
      <alignment horizontal="center"/>
    </xf>
    <xf numFmtId="3" fontId="3" fillId="0" borderId="0" xfId="0" applyNumberFormat="1" applyFont="1"/>
    <xf numFmtId="167" fontId="19" fillId="0" borderId="5" xfId="0" applyNumberFormat="1" applyFont="1" applyBorder="1" applyAlignment="1">
      <alignment horizontal="center"/>
    </xf>
    <xf numFmtId="167" fontId="18" fillId="0" borderId="5" xfId="0" applyNumberFormat="1" applyFont="1" applyBorder="1" applyAlignment="1">
      <alignment horizontal="center"/>
    </xf>
    <xf numFmtId="3" fontId="18" fillId="0" borderId="0" xfId="0" applyNumberFormat="1" applyFont="1"/>
    <xf numFmtId="166" fontId="18" fillId="0" borderId="5" xfId="0" applyNumberFormat="1" applyFont="1" applyBorder="1" applyAlignment="1">
      <alignment horizontal="center"/>
    </xf>
    <xf numFmtId="165" fontId="23" fillId="0" borderId="5" xfId="5" quotePrefix="1" applyNumberFormat="1" applyFont="1" applyBorder="1" applyAlignment="1">
      <alignment horizontal="right"/>
    </xf>
    <xf numFmtId="165" fontId="23" fillId="0" borderId="5" xfId="5" applyNumberFormat="1" applyFont="1" applyBorder="1" applyAlignment="1">
      <alignment horizontal="right"/>
    </xf>
    <xf numFmtId="165" fontId="23" fillId="0" borderId="5" xfId="5" applyNumberFormat="1" applyFont="1" applyBorder="1" applyAlignment="1">
      <alignment horizontal="right" vertical="center"/>
    </xf>
    <xf numFmtId="165" fontId="25" fillId="0" borderId="5" xfId="5" applyNumberFormat="1" applyFont="1" applyBorder="1" applyAlignment="1">
      <alignment horizontal="right"/>
    </xf>
    <xf numFmtId="165" fontId="24" fillId="0" borderId="5" xfId="5" applyNumberFormat="1" applyFont="1" applyBorder="1"/>
    <xf numFmtId="1" fontId="32" fillId="0" borderId="5" xfId="0" applyNumberFormat="1" applyFont="1" applyBorder="1" applyAlignment="1">
      <alignment horizontal="center"/>
    </xf>
    <xf numFmtId="0" fontId="33" fillId="0" borderId="0" xfId="0" applyFont="1"/>
    <xf numFmtId="3" fontId="3" fillId="0" borderId="0" xfId="0" quotePrefix="1" applyNumberFormat="1" applyFont="1" applyAlignment="1">
      <alignment horizontal="right"/>
    </xf>
    <xf numFmtId="3" fontId="3" fillId="0" borderId="0" xfId="0" applyNumberFormat="1" applyFont="1" applyAlignment="1">
      <alignment horizontal="right"/>
    </xf>
    <xf numFmtId="3" fontId="18" fillId="0" borderId="0" xfId="0" applyNumberFormat="1" applyFont="1" applyAlignment="1">
      <alignment horizontal="right"/>
    </xf>
    <xf numFmtId="166" fontId="34" fillId="0" borderId="5" xfId="0" applyNumberFormat="1" applyFont="1" applyBorder="1" applyAlignment="1">
      <alignment horizontal="center"/>
    </xf>
    <xf numFmtId="3" fontId="34" fillId="0" borderId="0" xfId="0" quotePrefix="1" applyNumberFormat="1" applyFont="1" applyAlignment="1">
      <alignment horizontal="right"/>
    </xf>
    <xf numFmtId="0" fontId="7" fillId="0" borderId="0" xfId="0" applyFont="1" applyBorder="1" applyAlignment="1">
      <alignment horizontal="center"/>
    </xf>
    <xf numFmtId="0" fontId="8" fillId="0" borderId="0" xfId="0" applyFont="1" applyAlignment="1">
      <alignment horizontal="center"/>
    </xf>
    <xf numFmtId="0" fontId="30" fillId="0" borderId="0" xfId="0" applyFont="1" applyAlignment="1">
      <alignment horizontal="center"/>
    </xf>
    <xf numFmtId="0" fontId="12" fillId="0" borderId="0" xfId="0" applyFont="1" applyAlignment="1">
      <alignment horizontal="left" vertical="center" wrapText="1"/>
    </xf>
    <xf numFmtId="0" fontId="12" fillId="0" borderId="0" xfId="0" applyFont="1" applyAlignment="1">
      <alignment horizontal="left" vertical="center"/>
    </xf>
    <xf numFmtId="0" fontId="12" fillId="0" borderId="0" xfId="0" applyFont="1" applyAlignment="1">
      <alignment horizontal="left" wrapText="1"/>
    </xf>
    <xf numFmtId="0" fontId="4" fillId="0" borderId="4" xfId="0" applyFont="1" applyBorder="1" applyAlignment="1">
      <alignment horizontal="center"/>
    </xf>
    <xf numFmtId="0" fontId="14" fillId="0" borderId="0" xfId="0" applyFont="1" applyBorder="1" applyAlignment="1">
      <alignment horizontal="center"/>
    </xf>
    <xf numFmtId="0" fontId="31" fillId="0" borderId="0" xfId="0" applyFont="1" applyAlignment="1">
      <alignment horizontal="center"/>
    </xf>
    <xf numFmtId="0" fontId="5" fillId="0" borderId="0" xfId="0" applyFont="1" applyAlignment="1">
      <alignment horizontal="center"/>
    </xf>
    <xf numFmtId="0" fontId="9" fillId="0" borderId="0" xfId="0" applyFont="1" applyAlignment="1">
      <alignment horizontal="center"/>
    </xf>
    <xf numFmtId="0" fontId="13" fillId="0" borderId="0" xfId="0" applyFont="1" applyAlignment="1">
      <alignment horizontal="center"/>
    </xf>
    <xf numFmtId="0" fontId="17" fillId="0" borderId="0" xfId="0" applyFont="1" applyAlignment="1">
      <alignment horizontal="center"/>
    </xf>
    <xf numFmtId="0" fontId="12" fillId="0" borderId="0" xfId="0" applyFont="1" applyAlignment="1">
      <alignment horizontal="left"/>
    </xf>
    <xf numFmtId="0" fontId="2" fillId="0" borderId="0" xfId="0" applyFont="1"/>
    <xf numFmtId="0" fontId="11" fillId="0" borderId="0" xfId="0" applyFont="1" applyAlignment="1">
      <alignment horizontal="center"/>
    </xf>
    <xf numFmtId="0" fontId="10" fillId="0" borderId="0" xfId="0" applyFont="1" applyAlignment="1">
      <alignment horizontal="center"/>
    </xf>
    <xf numFmtId="0" fontId="20" fillId="0" borderId="0" xfId="0" applyFont="1" applyAlignment="1">
      <alignment horizontal="center"/>
    </xf>
  </cellXfs>
  <cellStyles count="6">
    <cellStyle name="Comma" xfId="5" builtinId="3"/>
    <cellStyle name="Comma 2" xfId="4"/>
    <cellStyle name="Normal" xfId="0" builtinId="0"/>
    <cellStyle name="Normal 2" xfId="1"/>
    <cellStyle name="Normal 3" xfId="2"/>
    <cellStyle name="Normal 4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5</xdr:col>
      <xdr:colOff>0</xdr:colOff>
      <xdr:row>3</xdr:row>
      <xdr:rowOff>38100</xdr:rowOff>
    </xdr:to>
    <xdr:cxnSp macro="">
      <xdr:nvCxnSpPr>
        <xdr:cNvPr id="4" name="Straight Connector 3"/>
        <xdr:cNvCxnSpPr/>
      </xdr:nvCxnSpPr>
      <xdr:spPr>
        <a:xfrm>
          <a:off x="4010025" y="742950"/>
          <a:ext cx="1914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B050"/>
  </sheetPr>
  <dimension ref="A1:G55"/>
  <sheetViews>
    <sheetView tabSelected="1" topLeftCell="A16" workbookViewId="0">
      <selection activeCell="C22" sqref="C22"/>
    </sheetView>
  </sheetViews>
  <sheetFormatPr defaultColWidth="9" defaultRowHeight="18"/>
  <cols>
    <col min="1" max="1" width="4.42578125" style="1" customWidth="1"/>
    <col min="2" max="2" width="40.5703125" style="1" customWidth="1"/>
    <col min="3" max="3" width="15.7109375" style="1" customWidth="1"/>
    <col min="4" max="4" width="16.7109375" style="1" customWidth="1"/>
    <col min="5" max="5" width="11.42578125" style="1" customWidth="1"/>
    <col min="6" max="6" width="12.85546875" style="1" customWidth="1"/>
    <col min="7" max="7" width="27.28515625" style="1" customWidth="1"/>
    <col min="8" max="16384" width="9" style="1"/>
  </cols>
  <sheetData>
    <row r="1" spans="1:7" ht="18.75">
      <c r="E1" s="84" t="s">
        <v>35</v>
      </c>
      <c r="F1" s="84"/>
    </row>
    <row r="2" spans="1:7">
      <c r="A2" s="81" t="s">
        <v>49</v>
      </c>
      <c r="B2" s="81"/>
      <c r="C2" s="82" t="s">
        <v>17</v>
      </c>
      <c r="D2" s="82"/>
      <c r="E2" s="82"/>
      <c r="F2" s="82"/>
      <c r="G2" s="2"/>
    </row>
    <row r="3" spans="1:7" ht="18.75">
      <c r="A3" s="81" t="s">
        <v>46</v>
      </c>
      <c r="B3" s="81"/>
      <c r="C3" s="83" t="s">
        <v>18</v>
      </c>
      <c r="D3" s="83"/>
      <c r="E3" s="83"/>
      <c r="F3" s="83"/>
      <c r="G3" s="2"/>
    </row>
    <row r="4" spans="1:7" ht="9.75" customHeight="1">
      <c r="A4" s="10"/>
      <c r="B4" s="10"/>
      <c r="C4" s="76"/>
      <c r="D4" s="76"/>
      <c r="E4" s="76"/>
      <c r="F4" s="76"/>
      <c r="G4" s="2"/>
    </row>
    <row r="5" spans="1:7" ht="18.75">
      <c r="A5" s="10"/>
      <c r="B5" s="10"/>
      <c r="C5" s="77" t="s">
        <v>71</v>
      </c>
      <c r="D5" s="77"/>
      <c r="E5" s="77"/>
      <c r="F5" s="77"/>
      <c r="G5" s="2"/>
    </row>
    <row r="6" spans="1:7" ht="30" customHeight="1">
      <c r="A6" s="78" t="s">
        <v>52</v>
      </c>
      <c r="B6" s="78"/>
      <c r="C6" s="78"/>
      <c r="D6" s="78"/>
      <c r="E6" s="78"/>
      <c r="F6" s="78"/>
      <c r="G6" s="2"/>
    </row>
    <row r="7" spans="1:7" customFormat="1" ht="21" customHeight="1">
      <c r="A7" s="79" t="s">
        <v>72</v>
      </c>
      <c r="B7" s="79"/>
      <c r="C7" s="79"/>
      <c r="D7" s="79"/>
      <c r="E7" s="79"/>
      <c r="F7" s="79"/>
    </row>
    <row r="8" spans="1:7" ht="37.5" customHeight="1">
      <c r="A8" s="72" t="s">
        <v>19</v>
      </c>
      <c r="B8" s="80"/>
      <c r="C8" s="80"/>
      <c r="D8" s="80"/>
      <c r="E8" s="80"/>
      <c r="F8" s="80"/>
      <c r="G8" s="3"/>
    </row>
    <row r="9" spans="1:7" ht="55.5" customHeight="1">
      <c r="A9" s="70" t="s">
        <v>20</v>
      </c>
      <c r="B9" s="71"/>
      <c r="C9" s="71"/>
      <c r="D9" s="71"/>
      <c r="E9" s="71"/>
      <c r="F9" s="71"/>
      <c r="G9" s="3"/>
    </row>
    <row r="10" spans="1:7" ht="48" customHeight="1">
      <c r="A10" s="70" t="s">
        <v>47</v>
      </c>
      <c r="B10" s="70"/>
      <c r="C10" s="70"/>
      <c r="D10" s="70"/>
      <c r="E10" s="70"/>
      <c r="F10" s="70"/>
      <c r="G10" s="3"/>
    </row>
    <row r="11" spans="1:7" ht="36.75" customHeight="1">
      <c r="A11" s="72" t="s">
        <v>53</v>
      </c>
      <c r="B11" s="72"/>
      <c r="C11" s="72"/>
      <c r="D11" s="72"/>
      <c r="E11" s="72"/>
      <c r="F11" s="72"/>
      <c r="G11" s="3"/>
    </row>
    <row r="12" spans="1:7" ht="21.75" customHeight="1">
      <c r="A12" s="9"/>
      <c r="B12" s="9"/>
      <c r="C12" s="9"/>
      <c r="D12" s="9"/>
      <c r="E12" s="73" t="s">
        <v>34</v>
      </c>
      <c r="F12" s="73"/>
      <c r="G12" s="9"/>
    </row>
    <row r="13" spans="1:7" s="7" customFormat="1" ht="94.5">
      <c r="A13" s="6" t="s">
        <v>6</v>
      </c>
      <c r="B13" s="4" t="s">
        <v>5</v>
      </c>
      <c r="C13" s="6" t="s">
        <v>51</v>
      </c>
      <c r="D13" s="6" t="s">
        <v>54</v>
      </c>
      <c r="E13" s="6" t="s">
        <v>55</v>
      </c>
      <c r="F13" s="6" t="s">
        <v>56</v>
      </c>
      <c r="G13" s="9"/>
    </row>
    <row r="14" spans="1:7">
      <c r="A14" s="5">
        <v>1</v>
      </c>
      <c r="B14" s="5">
        <v>2</v>
      </c>
      <c r="C14" s="5">
        <v>3</v>
      </c>
      <c r="D14" s="5">
        <v>4</v>
      </c>
      <c r="E14" s="5">
        <v>5</v>
      </c>
      <c r="F14" s="5">
        <v>6</v>
      </c>
      <c r="G14" s="2"/>
    </row>
    <row r="15" spans="1:7" ht="25.5" customHeight="1">
      <c r="A15" s="13" t="s">
        <v>0</v>
      </c>
      <c r="B15" s="14" t="s">
        <v>7</v>
      </c>
      <c r="C15" s="15">
        <v>0</v>
      </c>
      <c r="D15" s="16">
        <v>0</v>
      </c>
      <c r="E15" s="17"/>
      <c r="F15" s="18"/>
      <c r="G15" s="2"/>
    </row>
    <row r="16" spans="1:7" ht="25.5" customHeight="1">
      <c r="A16" s="23" t="s">
        <v>1</v>
      </c>
      <c r="B16" s="24" t="s">
        <v>8</v>
      </c>
      <c r="C16" s="25"/>
      <c r="D16" s="8"/>
      <c r="E16" s="26"/>
      <c r="F16" s="8"/>
      <c r="G16" s="2"/>
    </row>
    <row r="17" spans="1:7" ht="25.5" customHeight="1">
      <c r="A17" s="27">
        <v>1</v>
      </c>
      <c r="B17" s="28" t="s">
        <v>21</v>
      </c>
      <c r="C17" s="29"/>
      <c r="D17" s="8"/>
      <c r="E17" s="26"/>
      <c r="F17" s="8"/>
      <c r="G17" s="2"/>
    </row>
    <row r="18" spans="1:7" ht="25.5" customHeight="1">
      <c r="A18" s="23" t="s">
        <v>2</v>
      </c>
      <c r="B18" s="24" t="s">
        <v>11</v>
      </c>
      <c r="C18" s="29"/>
      <c r="D18" s="8"/>
      <c r="E18" s="26"/>
      <c r="F18" s="8"/>
      <c r="G18" s="2"/>
    </row>
    <row r="19" spans="1:7" ht="25.5" customHeight="1">
      <c r="A19" s="23" t="s">
        <v>3</v>
      </c>
      <c r="B19" s="24" t="s">
        <v>16</v>
      </c>
      <c r="C19" s="8">
        <v>0</v>
      </c>
      <c r="D19" s="8">
        <v>0</v>
      </c>
      <c r="E19" s="26"/>
      <c r="F19" s="8">
        <v>0</v>
      </c>
      <c r="G19" s="2"/>
    </row>
    <row r="20" spans="1:7" ht="25.5" customHeight="1">
      <c r="A20" s="23" t="s">
        <v>4</v>
      </c>
      <c r="B20" s="24" t="s">
        <v>14</v>
      </c>
      <c r="C20" s="30"/>
      <c r="D20" s="8"/>
      <c r="E20" s="26"/>
      <c r="F20" s="8"/>
      <c r="G20" s="2"/>
    </row>
    <row r="21" spans="1:7" ht="25.5" customHeight="1">
      <c r="A21" s="23" t="s">
        <v>1</v>
      </c>
      <c r="B21" s="24" t="s">
        <v>15</v>
      </c>
      <c r="C21" s="31">
        <f>C22+C45</f>
        <v>3731000000</v>
      </c>
      <c r="D21" s="31">
        <f>D22+D45</f>
        <v>873100584</v>
      </c>
      <c r="E21" s="46">
        <f>D21/C21*100</f>
        <v>23.401248566068077</v>
      </c>
      <c r="F21" s="52">
        <f>D21/G21*100</f>
        <v>92.909115201208152</v>
      </c>
      <c r="G21" s="53">
        <f>G22</f>
        <v>939736195</v>
      </c>
    </row>
    <row r="22" spans="1:7" ht="25.5" customHeight="1">
      <c r="A22" s="27" t="s">
        <v>9</v>
      </c>
      <c r="B22" s="28" t="s">
        <v>12</v>
      </c>
      <c r="C22" s="32">
        <f>C23+C32+C43</f>
        <v>3731000000</v>
      </c>
      <c r="D22" s="31">
        <f>D23+D32+D43</f>
        <v>873100584</v>
      </c>
      <c r="E22" s="26">
        <f t="shared" ref="E22:E44" si="0">D22/C22*100</f>
        <v>23.401248566068077</v>
      </c>
      <c r="F22" s="51">
        <f>D22/G22*100</f>
        <v>92.909115201208152</v>
      </c>
      <c r="G22" s="50">
        <f>G23+G32+G43</f>
        <v>939736195</v>
      </c>
    </row>
    <row r="23" spans="1:7" ht="25.5" customHeight="1">
      <c r="A23" s="33">
        <v>1</v>
      </c>
      <c r="B23" s="34" t="s">
        <v>36</v>
      </c>
      <c r="C23" s="35">
        <f>C24+C27+C28+C29+C30+C31</f>
        <v>3094550000</v>
      </c>
      <c r="D23" s="31">
        <f>SUM(D24:D31)</f>
        <v>741449700</v>
      </c>
      <c r="E23" s="26">
        <f t="shared" si="0"/>
        <v>23.959855229354833</v>
      </c>
      <c r="F23" s="52">
        <f>D23/G23*100</f>
        <v>104.12480151399166</v>
      </c>
      <c r="G23" s="53">
        <f>G24+G25+G26+G27+G29+G30+G31</f>
        <v>712077900</v>
      </c>
    </row>
    <row r="24" spans="1:7" ht="25.5" customHeight="1">
      <c r="A24" s="36"/>
      <c r="B24" s="37" t="s">
        <v>22</v>
      </c>
      <c r="C24" s="38">
        <v>1630566800</v>
      </c>
      <c r="D24" s="55">
        <v>403969700</v>
      </c>
      <c r="E24" s="26">
        <f t="shared" si="0"/>
        <v>24.774802234413212</v>
      </c>
      <c r="F24" s="47">
        <f>D24/G24*100</f>
        <v>107.05151392529311</v>
      </c>
      <c r="G24" s="62" t="s">
        <v>57</v>
      </c>
    </row>
    <row r="25" spans="1:7" ht="25.5" customHeight="1">
      <c r="A25" s="36"/>
      <c r="B25" s="39" t="s">
        <v>48</v>
      </c>
      <c r="C25" s="38"/>
      <c r="D25" s="55">
        <v>420000</v>
      </c>
      <c r="E25" s="26"/>
      <c r="F25" s="47">
        <f>D25/G25*100</f>
        <v>6.7114093959731544</v>
      </c>
      <c r="G25" s="62" t="s">
        <v>58</v>
      </c>
    </row>
    <row r="26" spans="1:7" ht="33" customHeight="1">
      <c r="A26" s="36"/>
      <c r="B26" s="39" t="s">
        <v>37</v>
      </c>
      <c r="C26" s="40"/>
      <c r="D26" s="57"/>
      <c r="E26" s="26"/>
      <c r="F26" s="47">
        <v>0</v>
      </c>
      <c r="G26" s="62" t="s">
        <v>59</v>
      </c>
    </row>
    <row r="27" spans="1:7" ht="25.5" customHeight="1">
      <c r="A27" s="36"/>
      <c r="B27" s="37" t="s">
        <v>23</v>
      </c>
      <c r="C27" s="38">
        <v>853184800</v>
      </c>
      <c r="D27" s="55">
        <v>212768500</v>
      </c>
      <c r="E27" s="26">
        <f t="shared" si="0"/>
        <v>24.938149390378261</v>
      </c>
      <c r="F27" s="47">
        <f t="shared" ref="F27:F44" si="1">D27/G27*100</f>
        <v>105.51098830529126</v>
      </c>
      <c r="G27" s="62" t="s">
        <v>60</v>
      </c>
    </row>
    <row r="28" spans="1:7" ht="25.5" customHeight="1">
      <c r="A28" s="36"/>
      <c r="B28" s="37" t="s">
        <v>24</v>
      </c>
      <c r="C28" s="38">
        <v>13050000</v>
      </c>
      <c r="D28" s="55">
        <v>12963000</v>
      </c>
      <c r="E28" s="26">
        <f t="shared" si="0"/>
        <v>99.333333333333329</v>
      </c>
      <c r="F28" s="47">
        <v>0</v>
      </c>
      <c r="G28" s="50"/>
    </row>
    <row r="29" spans="1:7" ht="25.5" customHeight="1">
      <c r="A29" s="36"/>
      <c r="B29" s="37" t="s">
        <v>25</v>
      </c>
      <c r="C29" s="38">
        <v>11500000</v>
      </c>
      <c r="D29" s="55">
        <v>3950000</v>
      </c>
      <c r="E29" s="26">
        <f t="shared" si="0"/>
        <v>34.347826086956523</v>
      </c>
      <c r="F29" s="47">
        <f t="shared" si="1"/>
        <v>117.03703703703702</v>
      </c>
      <c r="G29" s="62" t="s">
        <v>61</v>
      </c>
    </row>
    <row r="30" spans="1:7" ht="25.5" customHeight="1">
      <c r="A30" s="36"/>
      <c r="B30" s="37" t="s">
        <v>26</v>
      </c>
      <c r="C30" s="38">
        <v>586248400</v>
      </c>
      <c r="D30" s="55">
        <v>107378500</v>
      </c>
      <c r="E30" s="26">
        <f t="shared" si="0"/>
        <v>18.316212035717282</v>
      </c>
      <c r="F30" s="47">
        <f t="shared" si="1"/>
        <v>104.666894757517</v>
      </c>
      <c r="G30" s="62" t="s">
        <v>62</v>
      </c>
    </row>
    <row r="31" spans="1:7" s="61" customFormat="1" ht="25.5" customHeight="1">
      <c r="A31" s="36"/>
      <c r="B31" s="43" t="s">
        <v>27</v>
      </c>
      <c r="C31" s="59"/>
      <c r="D31" s="55"/>
      <c r="E31" s="60"/>
      <c r="F31" s="65">
        <f t="shared" si="1"/>
        <v>0</v>
      </c>
      <c r="G31" s="66" t="s">
        <v>63</v>
      </c>
    </row>
    <row r="32" spans="1:7" ht="25.5" customHeight="1">
      <c r="A32" s="33">
        <v>2</v>
      </c>
      <c r="B32" s="34" t="s">
        <v>28</v>
      </c>
      <c r="C32" s="35">
        <f>C33+C34+C35+C36+C37+C38+C39+C40+C41+C42</f>
        <v>621050000</v>
      </c>
      <c r="D32" s="58">
        <f>SUM(D33:D42)</f>
        <v>131351134</v>
      </c>
      <c r="E32" s="26">
        <f>D32/C32*100</f>
        <v>21.149848482408824</v>
      </c>
      <c r="F32" s="54">
        <f t="shared" si="1"/>
        <v>61.906966486091704</v>
      </c>
      <c r="G32" s="64">
        <f>G33+G34+G35+G36+G37+G38+G39+G40+G41</f>
        <v>212175045</v>
      </c>
    </row>
    <row r="33" spans="1:7" ht="25.5" customHeight="1">
      <c r="A33" s="36"/>
      <c r="B33" s="41" t="s">
        <v>38</v>
      </c>
      <c r="C33" s="38">
        <v>55000000</v>
      </c>
      <c r="D33" s="55">
        <v>20029534</v>
      </c>
      <c r="E33" s="26">
        <f t="shared" si="0"/>
        <v>36.417334545454544</v>
      </c>
      <c r="F33" s="47">
        <f t="shared" si="1"/>
        <v>89.105514193708686</v>
      </c>
      <c r="G33" s="62" t="s">
        <v>64</v>
      </c>
    </row>
    <row r="34" spans="1:7" ht="25.5" customHeight="1">
      <c r="A34" s="36"/>
      <c r="B34" s="41" t="s">
        <v>39</v>
      </c>
      <c r="C34" s="38">
        <v>50500000</v>
      </c>
      <c r="D34" s="55">
        <v>34780000</v>
      </c>
      <c r="E34" s="26">
        <f t="shared" si="0"/>
        <v>68.871287128712865</v>
      </c>
      <c r="F34" s="47">
        <f t="shared" si="1"/>
        <v>69.090186730234407</v>
      </c>
      <c r="G34" s="62" t="s">
        <v>65</v>
      </c>
    </row>
    <row r="35" spans="1:7" ht="25.5" customHeight="1">
      <c r="A35" s="36"/>
      <c r="B35" s="41" t="s">
        <v>40</v>
      </c>
      <c r="C35" s="38">
        <v>18500000</v>
      </c>
      <c r="D35" s="56">
        <v>4686000</v>
      </c>
      <c r="E35" s="26">
        <f t="shared" si="0"/>
        <v>25.329729729729728</v>
      </c>
      <c r="F35" s="47">
        <f t="shared" si="1"/>
        <v>100</v>
      </c>
      <c r="G35" s="63">
        <v>4686000</v>
      </c>
    </row>
    <row r="36" spans="1:7" ht="25.5" customHeight="1">
      <c r="A36" s="36"/>
      <c r="B36" s="41" t="s">
        <v>41</v>
      </c>
      <c r="C36" s="38"/>
      <c r="D36" s="56"/>
      <c r="E36" s="26"/>
      <c r="F36" s="47">
        <v>0</v>
      </c>
      <c r="G36" s="50"/>
    </row>
    <row r="37" spans="1:7" ht="25.5" customHeight="1">
      <c r="A37" s="36"/>
      <c r="B37" s="41" t="s">
        <v>42</v>
      </c>
      <c r="C37" s="38">
        <v>35000000</v>
      </c>
      <c r="D37" s="55">
        <v>23590000</v>
      </c>
      <c r="E37" s="26">
        <f t="shared" si="0"/>
        <v>67.400000000000006</v>
      </c>
      <c r="F37" s="47">
        <f t="shared" si="1"/>
        <v>128.62595419847329</v>
      </c>
      <c r="G37" s="62" t="s">
        <v>66</v>
      </c>
    </row>
    <row r="38" spans="1:7" ht="25.5" customHeight="1">
      <c r="A38" s="36"/>
      <c r="B38" s="41" t="s">
        <v>43</v>
      </c>
      <c r="C38" s="38">
        <v>63500000</v>
      </c>
      <c r="D38" s="55">
        <v>19635600</v>
      </c>
      <c r="E38" s="26">
        <f t="shared" si="0"/>
        <v>30.922204724409447</v>
      </c>
      <c r="F38" s="47">
        <f t="shared" si="1"/>
        <v>126.22849649001002</v>
      </c>
      <c r="G38" s="63">
        <v>15555600</v>
      </c>
    </row>
    <row r="39" spans="1:7" ht="47.25" customHeight="1">
      <c r="A39" s="36"/>
      <c r="B39" s="39" t="s">
        <v>44</v>
      </c>
      <c r="C39" s="38">
        <v>222250000</v>
      </c>
      <c r="D39" s="55">
        <v>19100000</v>
      </c>
      <c r="E39" s="26">
        <f t="shared" si="0"/>
        <v>8.5939257592800899</v>
      </c>
      <c r="F39" s="47">
        <f t="shared" si="1"/>
        <v>35.094166283876895</v>
      </c>
      <c r="G39" s="62" t="s">
        <v>67</v>
      </c>
    </row>
    <row r="40" spans="1:7" ht="40.5" customHeight="1">
      <c r="A40" s="36"/>
      <c r="B40" s="39" t="s">
        <v>29</v>
      </c>
      <c r="C40" s="38">
        <v>60300000</v>
      </c>
      <c r="D40" s="56"/>
      <c r="E40" s="26">
        <f t="shared" si="0"/>
        <v>0</v>
      </c>
      <c r="F40" s="47">
        <v>0</v>
      </c>
      <c r="G40" s="62" t="s">
        <v>68</v>
      </c>
    </row>
    <row r="41" spans="1:7" ht="31.5" customHeight="1">
      <c r="A41" s="36"/>
      <c r="B41" s="42" t="s">
        <v>45</v>
      </c>
      <c r="C41" s="38">
        <v>106000000</v>
      </c>
      <c r="D41" s="55">
        <v>7530000</v>
      </c>
      <c r="E41" s="26">
        <f t="shared" si="0"/>
        <v>7.1037735849056611</v>
      </c>
      <c r="F41" s="47">
        <f t="shared" si="1"/>
        <v>22.749244712990937</v>
      </c>
      <c r="G41" s="62" t="s">
        <v>69</v>
      </c>
    </row>
    <row r="42" spans="1:7" ht="25.5" customHeight="1">
      <c r="A42" s="33"/>
      <c r="B42" s="37" t="s">
        <v>30</v>
      </c>
      <c r="C42" s="38">
        <v>10000000</v>
      </c>
      <c r="D42" s="55">
        <v>2000000</v>
      </c>
      <c r="E42" s="26">
        <f t="shared" si="0"/>
        <v>20</v>
      </c>
      <c r="F42" s="47">
        <v>0</v>
      </c>
      <c r="G42" s="63"/>
    </row>
    <row r="43" spans="1:7" ht="25.5" customHeight="1">
      <c r="A43" s="33">
        <v>3</v>
      </c>
      <c r="B43" s="34" t="s">
        <v>31</v>
      </c>
      <c r="C43" s="35">
        <f>C44</f>
        <v>15400000</v>
      </c>
      <c r="D43" s="58">
        <f>D44</f>
        <v>299750</v>
      </c>
      <c r="E43" s="26">
        <f t="shared" si="0"/>
        <v>1.9464285714285716</v>
      </c>
      <c r="F43" s="54">
        <f t="shared" si="1"/>
        <v>1.9359630568517594</v>
      </c>
      <c r="G43" s="64" t="str">
        <f>G44</f>
        <v>15.483.250</v>
      </c>
    </row>
    <row r="44" spans="1:7" ht="25.5" customHeight="1">
      <c r="A44" s="43"/>
      <c r="B44" s="37" t="s">
        <v>32</v>
      </c>
      <c r="C44" s="38">
        <v>15400000</v>
      </c>
      <c r="D44" s="55">
        <v>299750</v>
      </c>
      <c r="E44" s="26">
        <f t="shared" si="0"/>
        <v>1.9464285714285716</v>
      </c>
      <c r="F44" s="47">
        <f t="shared" si="1"/>
        <v>1.9359630568517594</v>
      </c>
      <c r="G44" s="62" t="s">
        <v>70</v>
      </c>
    </row>
    <row r="45" spans="1:7" s="12" customFormat="1" ht="25.5" customHeight="1">
      <c r="A45" s="23" t="s">
        <v>10</v>
      </c>
      <c r="B45" s="24" t="s">
        <v>13</v>
      </c>
      <c r="C45" s="44"/>
      <c r="D45" s="45"/>
      <c r="E45" s="26"/>
      <c r="F45" s="47"/>
      <c r="G45" s="11"/>
    </row>
    <row r="46" spans="1:7" ht="54" customHeight="1">
      <c r="A46" s="19"/>
      <c r="B46" s="20" t="s">
        <v>44</v>
      </c>
      <c r="C46" s="21"/>
      <c r="D46" s="21"/>
      <c r="E46" s="22"/>
      <c r="F46" s="49"/>
      <c r="G46" s="2"/>
    </row>
    <row r="48" spans="1:7">
      <c r="D48" s="74"/>
      <c r="E48" s="74"/>
      <c r="F48" s="74"/>
    </row>
    <row r="49" spans="2:6">
      <c r="D49" s="75" t="s">
        <v>33</v>
      </c>
      <c r="E49" s="75"/>
      <c r="F49" s="75"/>
    </row>
    <row r="50" spans="2:6">
      <c r="D50" s="67"/>
      <c r="E50" s="67"/>
      <c r="F50" s="67"/>
    </row>
    <row r="51" spans="2:6">
      <c r="D51" s="48"/>
      <c r="E51" s="48"/>
      <c r="F51" s="48"/>
    </row>
    <row r="52" spans="2:6">
      <c r="B52" s="7"/>
      <c r="D52" s="68"/>
      <c r="E52" s="68"/>
      <c r="F52" s="68"/>
    </row>
    <row r="55" spans="2:6" ht="18.75">
      <c r="D55" s="69" t="s">
        <v>50</v>
      </c>
      <c r="E55" s="69"/>
      <c r="F55" s="69"/>
    </row>
  </sheetData>
  <mergeCells count="19">
    <mergeCell ref="A2:B2"/>
    <mergeCell ref="C2:F2"/>
    <mergeCell ref="A3:B3"/>
    <mergeCell ref="C3:F3"/>
    <mergeCell ref="E1:F1"/>
    <mergeCell ref="C4:F4"/>
    <mergeCell ref="C5:F5"/>
    <mergeCell ref="A6:F6"/>
    <mergeCell ref="A7:F7"/>
    <mergeCell ref="A8:F8"/>
    <mergeCell ref="D50:F50"/>
    <mergeCell ref="D52:F52"/>
    <mergeCell ref="D55:F55"/>
    <mergeCell ref="A9:F9"/>
    <mergeCell ref="A11:F11"/>
    <mergeCell ref="E12:F12"/>
    <mergeCell ref="D48:F48"/>
    <mergeCell ref="D49:F49"/>
    <mergeCell ref="A10:F10"/>
  </mergeCells>
  <pageMargins left="0.31496062992125984" right="0" top="0.74" bottom="0.55118110236220474"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Quý III</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nguyenthuthuy1</dc:creator>
  <cp:lastModifiedBy>Welcome</cp:lastModifiedBy>
  <cp:lastPrinted>2021-12-09T07:54:56Z</cp:lastPrinted>
  <dcterms:created xsi:type="dcterms:W3CDTF">2016-10-14T10:52:32Z</dcterms:created>
  <dcterms:modified xsi:type="dcterms:W3CDTF">2021-12-10T04:48:17Z</dcterms:modified>
</cp:coreProperties>
</file>